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\andersonalternative.com\web\off-grid-energy-systems\handouts\"/>
    </mc:Choice>
  </mc:AlternateContent>
  <bookViews>
    <workbookView xWindow="0" yWindow="0" windowWidth="16380" windowHeight="8190" tabRatio="170"/>
  </bookViews>
  <sheets>
    <sheet name="Sheet1" sheetId="1" r:id="rId1"/>
    <sheet name="Sheet2" sheetId="2" r:id="rId2"/>
    <sheet name="Sheet3" sheetId="3" r:id="rId3"/>
    <sheet name="Sheet4" sheetId="5" r:id="rId4"/>
  </sheets>
  <calcPr calcId="162913"/>
</workbook>
</file>

<file path=xl/calcChain.xml><?xml version="1.0" encoding="utf-8"?>
<calcChain xmlns="http://schemas.openxmlformats.org/spreadsheetml/2006/main">
  <c r="J60" i="1" l="1"/>
  <c r="H42" i="1"/>
  <c r="E42" i="1"/>
  <c r="H41" i="1"/>
  <c r="K41" i="1" s="1"/>
  <c r="E41" i="1"/>
  <c r="H40" i="1"/>
  <c r="E40" i="1"/>
  <c r="H38" i="1"/>
  <c r="E38" i="1"/>
  <c r="H37" i="1"/>
  <c r="E37" i="1"/>
  <c r="H36" i="1"/>
  <c r="K36" i="1" s="1"/>
  <c r="E36" i="1"/>
  <c r="H57" i="1"/>
  <c r="E57" i="1"/>
  <c r="H56" i="1"/>
  <c r="E56" i="1"/>
  <c r="H55" i="1"/>
  <c r="E55" i="1"/>
  <c r="K55" i="1" s="1"/>
  <c r="H54" i="1"/>
  <c r="K54" i="1" s="1"/>
  <c r="E54" i="1"/>
  <c r="H52" i="1"/>
  <c r="E52" i="1"/>
  <c r="H51" i="1"/>
  <c r="E51" i="1"/>
  <c r="L51" i="1" s="1"/>
  <c r="H50" i="1"/>
  <c r="E50" i="1"/>
  <c r="H49" i="1"/>
  <c r="E49" i="1"/>
  <c r="L46" i="1"/>
  <c r="H46" i="1"/>
  <c r="E46" i="1"/>
  <c r="H47" i="1"/>
  <c r="E47" i="1"/>
  <c r="K50" i="1" l="1"/>
  <c r="L47" i="1"/>
  <c r="K49" i="1"/>
  <c r="L57" i="1"/>
  <c r="I38" i="1"/>
  <c r="K40" i="1"/>
  <c r="I42" i="1"/>
  <c r="K37" i="1"/>
  <c r="L56" i="1"/>
  <c r="L52" i="1"/>
  <c r="H24" i="1"/>
  <c r="E24" i="1"/>
  <c r="H17" i="1"/>
  <c r="E17" i="1"/>
  <c r="H16" i="1"/>
  <c r="E16" i="1"/>
  <c r="H21" i="1"/>
  <c r="H13" i="1"/>
  <c r="J13" i="1" s="1"/>
  <c r="E10" i="1"/>
  <c r="H10" i="1"/>
  <c r="E11" i="1"/>
  <c r="H11" i="1"/>
  <c r="K11" i="1" s="1"/>
  <c r="E12" i="1"/>
  <c r="H12" i="1"/>
  <c r="E13" i="1"/>
  <c r="E18" i="1"/>
  <c r="H18" i="1"/>
  <c r="E14" i="1"/>
  <c r="H14" i="1"/>
  <c r="E15" i="1"/>
  <c r="H15" i="1"/>
  <c r="E20" i="1"/>
  <c r="H20" i="1"/>
  <c r="E21" i="1"/>
  <c r="E23" i="1"/>
  <c r="H23" i="1"/>
  <c r="E22" i="1"/>
  <c r="H22" i="1"/>
  <c r="I22" i="1" s="1"/>
  <c r="E26" i="1"/>
  <c r="H26" i="1"/>
  <c r="E27" i="1"/>
  <c r="H27" i="1"/>
  <c r="L27" i="1" s="1"/>
  <c r="E28" i="1"/>
  <c r="H28" i="1"/>
  <c r="E29" i="1"/>
  <c r="H29" i="1"/>
  <c r="L29" i="1" s="1"/>
  <c r="E30" i="1"/>
  <c r="H30" i="1"/>
  <c r="E32" i="1"/>
  <c r="H32" i="1"/>
  <c r="K32" i="1" s="1"/>
  <c r="E33" i="1"/>
  <c r="H33" i="1"/>
  <c r="E34" i="1"/>
  <c r="H34" i="1"/>
  <c r="I34" i="1" s="1"/>
  <c r="E44" i="1"/>
  <c r="H44" i="1"/>
  <c r="E45" i="1"/>
  <c r="H45" i="1"/>
  <c r="K45" i="1" s="1"/>
  <c r="E59" i="1"/>
  <c r="H59" i="1"/>
  <c r="E60" i="1"/>
  <c r="H60" i="1"/>
  <c r="J16" i="1" l="1"/>
  <c r="K59" i="1"/>
  <c r="K44" i="1"/>
  <c r="K33" i="1"/>
  <c r="L30" i="1"/>
  <c r="L28" i="1"/>
  <c r="K26" i="1"/>
  <c r="J12" i="1"/>
  <c r="J14" i="1"/>
  <c r="J17" i="1"/>
  <c r="K10" i="1"/>
  <c r="J15" i="1"/>
  <c r="O12" i="1"/>
  <c r="K20" i="1"/>
  <c r="I24" i="1"/>
  <c r="I21" i="1"/>
  <c r="L18" i="1"/>
  <c r="O13" i="1" s="1"/>
  <c r="I23" i="1"/>
  <c r="O11" i="1" l="1"/>
  <c r="O10" i="1"/>
  <c r="O14" i="1" l="1"/>
  <c r="P10" i="1" s="1"/>
  <c r="P13" i="1" l="1"/>
  <c r="P12" i="1"/>
  <c r="P11" i="1"/>
  <c r="P14" i="1" l="1"/>
</calcChain>
</file>

<file path=xl/sharedStrings.xml><?xml version="1.0" encoding="utf-8"?>
<sst xmlns="http://schemas.openxmlformats.org/spreadsheetml/2006/main" count="81" uniqueCount="59">
  <si>
    <t>kWh/day</t>
  </si>
  <si>
    <t>TOTAL</t>
  </si>
  <si>
    <t>Room</t>
  </si>
  <si>
    <t>Load</t>
  </si>
  <si>
    <t>#</t>
  </si>
  <si>
    <t>Recessed lights</t>
  </si>
  <si>
    <t>Kitchen</t>
  </si>
  <si>
    <t>Under cabinet lights</t>
  </si>
  <si>
    <t>Dishwasher</t>
  </si>
  <si>
    <t>Toaster Oven</t>
  </si>
  <si>
    <t>Microwave</t>
  </si>
  <si>
    <t>Ceiling light</t>
  </si>
  <si>
    <t>Utility</t>
  </si>
  <si>
    <t>Water Pump</t>
  </si>
  <si>
    <t>Septic Pump</t>
  </si>
  <si>
    <t>Projector</t>
  </si>
  <si>
    <t>DSS Satellite Dish</t>
  </si>
  <si>
    <t>DVR</t>
  </si>
  <si>
    <t>Speakers</t>
  </si>
  <si>
    <t>Mirror light</t>
  </si>
  <si>
    <t>Ceiling lights</t>
  </si>
  <si>
    <t>Side lamps</t>
  </si>
  <si>
    <t>LCD TV</t>
  </si>
  <si>
    <t>Garage</t>
  </si>
  <si>
    <t>Garage Door Openers</t>
  </si>
  <si>
    <t xml:space="preserve">Refrigerator </t>
  </si>
  <si>
    <t>minutes</t>
  </si>
  <si>
    <t>hours</t>
  </si>
  <si>
    <t>V</t>
  </si>
  <si>
    <t>A</t>
  </si>
  <si>
    <t>W</t>
  </si>
  <si>
    <t>Appliances</t>
  </si>
  <si>
    <t>Lighting</t>
  </si>
  <si>
    <t>Living Room</t>
  </si>
  <si>
    <t>Ventilator Fan</t>
  </si>
  <si>
    <t>Electric Range</t>
  </si>
  <si>
    <t>Electric Oven</t>
  </si>
  <si>
    <t>Central Air</t>
  </si>
  <si>
    <t>Zone Heating Pumps</t>
  </si>
  <si>
    <r>
      <t>Anderson</t>
    </r>
    <r>
      <rPr>
        <sz val="10"/>
        <color rgb="FF68858E"/>
        <rFont val="Times New Roman"/>
        <family val="1"/>
      </rPr>
      <t>Alternative.com</t>
    </r>
    <r>
      <rPr>
        <b/>
        <u/>
        <sz val="12"/>
        <color rgb="FF68858E"/>
        <rFont val="Times New Roman"/>
        <family val="1"/>
      </rPr>
      <t xml:space="preserve"> </t>
    </r>
  </si>
  <si>
    <t>Overhead lights</t>
  </si>
  <si>
    <t>Alarm clock</t>
  </si>
  <si>
    <t>Electronics</t>
  </si>
  <si>
    <t>kWh</t>
  </si>
  <si>
    <t>Off Grid Energy Systems - Load Estimate</t>
  </si>
  <si>
    <t>Heating, ventilation, air conditioning, and water</t>
  </si>
  <si>
    <t>Cooking, refrigeration, disposal, dish &amp; clothes washing</t>
  </si>
  <si>
    <t>All forms if ambient and task lighting</t>
  </si>
  <si>
    <t>Computers, audio, televisions, gaming, communication</t>
  </si>
  <si>
    <t>LCD/DVD TV</t>
  </si>
  <si>
    <t>Utilities</t>
  </si>
  <si>
    <t>Master Bedroom</t>
  </si>
  <si>
    <t>Bedroom #2</t>
  </si>
  <si>
    <t>Bedroom #3</t>
  </si>
  <si>
    <t>Bath Room #1</t>
  </si>
  <si>
    <t>Bath Room #3</t>
  </si>
  <si>
    <t>Bath Room #2</t>
  </si>
  <si>
    <t>Modify the example loads to meet your particular circumstances, including types, locations, and amount of time in use.  Entering a value into the "minutes" field automatically converts the "hours" field.  Entering a voltage and amperate automatically calcluates the wattage.  Choose which total kWh column each load belongs in to create the appropriate summary split to the right.</t>
  </si>
  <si>
    <t>Laptop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</si>
</sst>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10"/>
      <color rgb="FF9BAA69"/>
      <name val="Times New Roman"/>
      <family val="1"/>
    </font>
    <font>
      <sz val="10"/>
      <color rgb="FF68858E"/>
      <name val="Times New Roman"/>
      <family val="1"/>
    </font>
    <font>
      <b/>
      <u/>
      <sz val="12"/>
      <color rgb="FF68858E"/>
      <name val="Times New Roman"/>
      <family val="1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7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1"/>
      </patternFill>
    </fill>
  </fills>
  <borders count="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164" fontId="1" fillId="0" borderId="3" xfId="0" applyNumberFormat="1" applyFont="1" applyBorder="1" applyAlignment="1">
      <alignment horizontal="center"/>
    </xf>
    <xf numFmtId="165" fontId="0" fillId="0" borderId="3" xfId="0" applyNumberFormat="1" applyBorder="1"/>
    <xf numFmtId="164" fontId="1" fillId="0" borderId="4" xfId="0" applyNumberFormat="1" applyFont="1" applyBorder="1" applyAlignment="1">
      <alignment horizontal="center"/>
    </xf>
    <xf numFmtId="165" fontId="0" fillId="0" borderId="5" xfId="0" applyNumberFormat="1" applyBorder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/>
    <xf numFmtId="164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4" fontId="1" fillId="0" borderId="6" xfId="0" applyNumberFormat="1" applyFont="1" applyBorder="1" applyAlignment="1">
      <alignment horizontal="left"/>
    </xf>
    <xf numFmtId="164" fontId="1" fillId="0" borderId="7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0" fillId="4" borderId="0" xfId="0" applyFill="1"/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justify" vertical="top" wrapText="1"/>
    </xf>
    <xf numFmtId="165" fontId="0" fillId="0" borderId="0" xfId="0" applyNumberFormat="1" applyBorder="1"/>
    <xf numFmtId="0" fontId="1" fillId="5" borderId="1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438150</xdr:colOff>
      <xdr:row>1</xdr:row>
      <xdr:rowOff>104775</xdr:rowOff>
    </xdr:to>
    <xdr:pic>
      <xdr:nvPicPr>
        <xdr:cNvPr id="2" name="Picture 1" descr="AndersonAlternative.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81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workbookViewId="0">
      <selection activeCell="N26" sqref="N26"/>
    </sheetView>
  </sheetViews>
  <sheetFormatPr defaultColWidth="11.5703125" defaultRowHeight="12.75" x14ac:dyDescent="0.2"/>
  <cols>
    <col min="1" max="1" width="27.28515625" customWidth="1"/>
    <col min="2" max="2" width="22.42578125" customWidth="1"/>
    <col min="3" max="3" width="3.5703125" customWidth="1"/>
    <col min="4" max="4" width="8.7109375" customWidth="1"/>
    <col min="5" max="5" width="7.42578125" customWidth="1"/>
    <col min="6" max="6" width="5.28515625" customWidth="1"/>
    <col min="7" max="7" width="5.7109375" customWidth="1"/>
    <col min="8" max="8" width="8.7109375" customWidth="1"/>
    <col min="9" max="10" width="9.85546875" customWidth="1"/>
    <col min="11" max="11" width="7.7109375" customWidth="1"/>
    <col min="12" max="12" width="9.7109375" customWidth="1"/>
    <col min="13" max="13" width="5" customWidth="1"/>
    <col min="16" max="16" width="14.85546875" customWidth="1"/>
    <col min="17" max="17" width="2.28515625" customWidth="1"/>
  </cols>
  <sheetData>
    <row r="1" spans="1:21" ht="15.75" x14ac:dyDescent="0.2">
      <c r="A1" s="16" t="s">
        <v>39</v>
      </c>
    </row>
    <row r="2" spans="1:21" ht="14.25" x14ac:dyDescent="0.2">
      <c r="A2" s="17" t="s">
        <v>44</v>
      </c>
    </row>
    <row r="4" spans="1:21" x14ac:dyDescent="0.2">
      <c r="A4" s="32" t="s">
        <v>57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2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21" x14ac:dyDescent="0.2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21" x14ac:dyDescent="0.2">
      <c r="I8" s="31" t="s">
        <v>50</v>
      </c>
      <c r="J8" s="31" t="s">
        <v>31</v>
      </c>
      <c r="K8" s="31" t="s">
        <v>32</v>
      </c>
      <c r="L8" s="31" t="s">
        <v>42</v>
      </c>
    </row>
    <row r="9" spans="1:21" x14ac:dyDescent="0.2">
      <c r="A9" s="6" t="s">
        <v>2</v>
      </c>
      <c r="B9" s="6" t="s">
        <v>3</v>
      </c>
      <c r="C9" s="7" t="s">
        <v>4</v>
      </c>
      <c r="D9" s="7" t="s">
        <v>26</v>
      </c>
      <c r="E9" s="7" t="s">
        <v>27</v>
      </c>
      <c r="F9" s="7" t="s">
        <v>28</v>
      </c>
      <c r="G9" s="7" t="s">
        <v>29</v>
      </c>
      <c r="H9" s="7" t="s">
        <v>30</v>
      </c>
      <c r="I9" s="7" t="s">
        <v>43</v>
      </c>
      <c r="J9" s="7" t="s">
        <v>43</v>
      </c>
      <c r="K9" s="7" t="s">
        <v>43</v>
      </c>
      <c r="L9" s="7" t="s">
        <v>43</v>
      </c>
      <c r="M9" s="1"/>
      <c r="N9" s="34"/>
      <c r="O9" s="35" t="s">
        <v>0</v>
      </c>
      <c r="P9" s="36"/>
      <c r="Q9" s="37"/>
      <c r="R9" s="18"/>
      <c r="S9" s="18"/>
      <c r="T9" s="18"/>
      <c r="U9" s="18"/>
    </row>
    <row r="10" spans="1:21" x14ac:dyDescent="0.2">
      <c r="A10" s="19" t="s">
        <v>6</v>
      </c>
      <c r="B10" s="20" t="s">
        <v>5</v>
      </c>
      <c r="C10" s="21">
        <v>4</v>
      </c>
      <c r="D10" s="21">
        <v>90</v>
      </c>
      <c r="E10" s="22">
        <f t="shared" ref="E10:E15" si="0">D10/60</f>
        <v>1.5</v>
      </c>
      <c r="F10" s="21">
        <v>120</v>
      </c>
      <c r="G10" s="22">
        <v>0.10830000000000001</v>
      </c>
      <c r="H10" s="23">
        <f t="shared" ref="H10:H15" si="1">F10*G10</f>
        <v>12.996</v>
      </c>
      <c r="I10" s="24"/>
      <c r="J10" s="24"/>
      <c r="K10" s="25">
        <f>H10*E10*C10/1000</f>
        <v>7.7976000000000004E-2</v>
      </c>
      <c r="L10" s="25"/>
      <c r="N10" s="14" t="s">
        <v>50</v>
      </c>
      <c r="O10" s="2">
        <f>SUM(I9:I60)</f>
        <v>16.768999999999998</v>
      </c>
      <c r="P10" s="3">
        <f>O10/O14</f>
        <v>0.52791371553329292</v>
      </c>
      <c r="Q10" s="33"/>
      <c r="R10" t="s">
        <v>45</v>
      </c>
    </row>
    <row r="11" spans="1:21" x14ac:dyDescent="0.2">
      <c r="A11" s="20"/>
      <c r="B11" s="20" t="s">
        <v>7</v>
      </c>
      <c r="C11" s="21">
        <v>6</v>
      </c>
      <c r="D11" s="21">
        <v>480</v>
      </c>
      <c r="E11" s="22">
        <f t="shared" si="0"/>
        <v>8</v>
      </c>
      <c r="F11" s="21">
        <v>120</v>
      </c>
      <c r="G11" s="22">
        <v>0.05</v>
      </c>
      <c r="H11" s="23">
        <f t="shared" si="1"/>
        <v>6</v>
      </c>
      <c r="I11" s="24"/>
      <c r="J11" s="24"/>
      <c r="K11" s="25">
        <f>H11*E11*C11/1000</f>
        <v>0.28799999999999998</v>
      </c>
      <c r="L11" s="25"/>
      <c r="N11" s="14" t="s">
        <v>31</v>
      </c>
      <c r="O11" s="2">
        <f>SUM(J10:J61)</f>
        <v>7.7979999999999992</v>
      </c>
      <c r="P11" s="3">
        <f>O11/O14</f>
        <v>0.24549294255642068</v>
      </c>
      <c r="Q11" s="33"/>
      <c r="R11" t="s">
        <v>46</v>
      </c>
    </row>
    <row r="12" spans="1:21" x14ac:dyDescent="0.2">
      <c r="A12" s="20"/>
      <c r="B12" s="20" t="s">
        <v>8</v>
      </c>
      <c r="C12" s="21">
        <v>1</v>
      </c>
      <c r="D12" s="21">
        <v>30</v>
      </c>
      <c r="E12" s="22">
        <f t="shared" si="0"/>
        <v>0.5</v>
      </c>
      <c r="F12" s="26">
        <v>120</v>
      </c>
      <c r="G12" s="27">
        <v>9</v>
      </c>
      <c r="H12" s="23">
        <f t="shared" si="1"/>
        <v>1080</v>
      </c>
      <c r="I12" s="25"/>
      <c r="J12" s="25">
        <f>H12*E12*C12/1000</f>
        <v>0.54</v>
      </c>
      <c r="K12" s="25"/>
      <c r="L12" s="25"/>
      <c r="N12" s="14" t="s">
        <v>32</v>
      </c>
      <c r="O12" s="2">
        <f>SUM(K9:K61)</f>
        <v>1.4412605999999997</v>
      </c>
      <c r="P12" s="3">
        <f>O12/O14</f>
        <v>4.5373083570740234E-2</v>
      </c>
      <c r="Q12" s="33"/>
      <c r="R12" t="s">
        <v>47</v>
      </c>
    </row>
    <row r="13" spans="1:21" x14ac:dyDescent="0.2">
      <c r="A13" s="20"/>
      <c r="B13" s="28" t="s">
        <v>25</v>
      </c>
      <c r="C13" s="21">
        <v>1</v>
      </c>
      <c r="D13" s="21">
        <v>720</v>
      </c>
      <c r="E13" s="22">
        <f t="shared" si="0"/>
        <v>12</v>
      </c>
      <c r="F13" s="26">
        <v>120</v>
      </c>
      <c r="G13" s="27">
        <v>1.25</v>
      </c>
      <c r="H13" s="23">
        <f t="shared" ref="H13" si="2">F13*G13</f>
        <v>150</v>
      </c>
      <c r="I13" s="25"/>
      <c r="J13" s="25">
        <f t="shared" ref="J13:J17" si="3">H13*E13*C13/1000</f>
        <v>1.8</v>
      </c>
      <c r="K13" s="25"/>
      <c r="L13" s="25"/>
      <c r="N13" s="14" t="s">
        <v>42</v>
      </c>
      <c r="O13" s="2">
        <f>SUM(L10:L62)</f>
        <v>5.756400000000002</v>
      </c>
      <c r="P13" s="3">
        <f>O13/O14</f>
        <v>0.18122025833954611</v>
      </c>
      <c r="Q13" s="33"/>
      <c r="R13" t="s">
        <v>48</v>
      </c>
    </row>
    <row r="14" spans="1:21" x14ac:dyDescent="0.2">
      <c r="A14" s="20"/>
      <c r="B14" s="20" t="s">
        <v>9</v>
      </c>
      <c r="C14" s="21">
        <v>1</v>
      </c>
      <c r="D14" s="21">
        <v>10</v>
      </c>
      <c r="E14" s="22">
        <f t="shared" si="0"/>
        <v>0.16666666666666666</v>
      </c>
      <c r="F14" s="26">
        <v>120</v>
      </c>
      <c r="G14" s="27">
        <v>12.5</v>
      </c>
      <c r="H14" s="23">
        <f t="shared" si="1"/>
        <v>1500</v>
      </c>
      <c r="I14" s="25"/>
      <c r="J14" s="25">
        <f t="shared" si="3"/>
        <v>0.25</v>
      </c>
      <c r="K14" s="25"/>
      <c r="L14" s="25"/>
      <c r="N14" s="15" t="s">
        <v>1</v>
      </c>
      <c r="O14" s="4">
        <f>SUM(O10:O13)</f>
        <v>31.764660599999999</v>
      </c>
      <c r="P14" s="5">
        <f>SUM(P10:P13)</f>
        <v>1</v>
      </c>
      <c r="Q14" s="33"/>
    </row>
    <row r="15" spans="1:21" x14ac:dyDescent="0.2">
      <c r="A15" s="20"/>
      <c r="B15" s="20" t="s">
        <v>10</v>
      </c>
      <c r="C15" s="21">
        <v>1</v>
      </c>
      <c r="D15" s="21">
        <v>30</v>
      </c>
      <c r="E15" s="22">
        <f t="shared" si="0"/>
        <v>0.5</v>
      </c>
      <c r="F15" s="26">
        <v>120</v>
      </c>
      <c r="G15" s="27">
        <v>12.5</v>
      </c>
      <c r="H15" s="23">
        <f t="shared" si="1"/>
        <v>1500</v>
      </c>
      <c r="I15" s="25"/>
      <c r="J15" s="25">
        <f t="shared" si="3"/>
        <v>0.75</v>
      </c>
      <c r="K15" s="25"/>
      <c r="L15" s="25"/>
    </row>
    <row r="16" spans="1:21" x14ac:dyDescent="0.2">
      <c r="A16" s="20"/>
      <c r="B16" s="20" t="s">
        <v>35</v>
      </c>
      <c r="C16" s="21">
        <v>1</v>
      </c>
      <c r="D16" s="21">
        <v>45</v>
      </c>
      <c r="E16" s="22">
        <f t="shared" ref="E16:E17" si="4">D16/60</f>
        <v>0.75</v>
      </c>
      <c r="F16" s="26">
        <v>120</v>
      </c>
      <c r="G16" s="27">
        <v>16</v>
      </c>
      <c r="H16" s="23">
        <f t="shared" ref="H16:H17" si="5">F16*G16</f>
        <v>1920</v>
      </c>
      <c r="I16" s="25"/>
      <c r="J16" s="25">
        <f t="shared" si="3"/>
        <v>1.44</v>
      </c>
      <c r="K16" s="25"/>
      <c r="L16" s="25"/>
    </row>
    <row r="17" spans="1:12" x14ac:dyDescent="0.2">
      <c r="A17" s="20"/>
      <c r="B17" s="20" t="s">
        <v>36</v>
      </c>
      <c r="C17" s="21">
        <v>1</v>
      </c>
      <c r="D17" s="21">
        <v>60</v>
      </c>
      <c r="E17" s="22">
        <f t="shared" si="4"/>
        <v>1</v>
      </c>
      <c r="F17" s="26">
        <v>120</v>
      </c>
      <c r="G17" s="27">
        <v>25</v>
      </c>
      <c r="H17" s="23">
        <f t="shared" si="5"/>
        <v>3000</v>
      </c>
      <c r="I17" s="25"/>
      <c r="J17" s="25">
        <f t="shared" si="3"/>
        <v>3</v>
      </c>
      <c r="K17" s="25"/>
      <c r="L17" s="25"/>
    </row>
    <row r="18" spans="1:12" x14ac:dyDescent="0.2">
      <c r="A18" s="20"/>
      <c r="B18" s="20" t="s">
        <v>49</v>
      </c>
      <c r="C18" s="21">
        <v>1</v>
      </c>
      <c r="D18" s="21">
        <v>60</v>
      </c>
      <c r="E18" s="22">
        <f>D18/60</f>
        <v>1</v>
      </c>
      <c r="F18" s="26">
        <v>120</v>
      </c>
      <c r="G18" s="27">
        <v>1.25</v>
      </c>
      <c r="H18" s="23">
        <f>F18*G18</f>
        <v>150</v>
      </c>
      <c r="K18" s="25"/>
      <c r="L18" s="25">
        <f>H18*E18*C18/1000</f>
        <v>0.15</v>
      </c>
    </row>
    <row r="19" spans="1:12" x14ac:dyDescent="0.2">
      <c r="A19" s="20"/>
      <c r="B19" s="20"/>
      <c r="C19" s="21"/>
      <c r="D19" s="21"/>
      <c r="E19" s="22"/>
      <c r="F19" s="26"/>
      <c r="G19" s="27"/>
      <c r="H19" s="23"/>
      <c r="I19" s="25"/>
      <c r="J19" s="25"/>
      <c r="K19" s="25"/>
      <c r="L19" s="25"/>
    </row>
    <row r="20" spans="1:12" x14ac:dyDescent="0.2">
      <c r="A20" s="19" t="s">
        <v>12</v>
      </c>
      <c r="B20" s="20" t="s">
        <v>11</v>
      </c>
      <c r="C20" s="21">
        <v>1</v>
      </c>
      <c r="D20" s="21">
        <v>1</v>
      </c>
      <c r="E20" s="22">
        <f>D20/60</f>
        <v>1.6666666666666666E-2</v>
      </c>
      <c r="F20" s="21">
        <v>120</v>
      </c>
      <c r="G20" s="22">
        <v>0.10830000000000001</v>
      </c>
      <c r="H20" s="23">
        <f>F20*G20</f>
        <v>12.996</v>
      </c>
      <c r="I20" s="24"/>
      <c r="J20" s="24"/>
      <c r="K20" s="25">
        <f>H20*E20*C20/1000</f>
        <v>2.1660000000000001E-4</v>
      </c>
      <c r="L20" s="25"/>
    </row>
    <row r="21" spans="1:12" x14ac:dyDescent="0.2">
      <c r="A21" s="20"/>
      <c r="B21" s="20" t="s">
        <v>13</v>
      </c>
      <c r="C21" s="21">
        <v>1</v>
      </c>
      <c r="D21" s="21">
        <v>10</v>
      </c>
      <c r="E21" s="22">
        <f>D21/60</f>
        <v>0.16666666666666666</v>
      </c>
      <c r="F21" s="21">
        <v>120</v>
      </c>
      <c r="G21" s="27">
        <v>25</v>
      </c>
      <c r="H21" s="23">
        <f t="shared" ref="H21" si="6">F21*G21</f>
        <v>3000</v>
      </c>
      <c r="I21" s="25">
        <f>H21*E21*C21/1000</f>
        <v>0.5</v>
      </c>
      <c r="J21" s="25"/>
      <c r="K21" s="25"/>
      <c r="L21" s="25"/>
    </row>
    <row r="22" spans="1:12" x14ac:dyDescent="0.2">
      <c r="A22" s="20"/>
      <c r="B22" s="20" t="s">
        <v>14</v>
      </c>
      <c r="C22" s="21">
        <v>1</v>
      </c>
      <c r="D22" s="21">
        <v>10</v>
      </c>
      <c r="E22" s="22">
        <f>D22/60</f>
        <v>0.16666666666666666</v>
      </c>
      <c r="F22" s="21">
        <v>120</v>
      </c>
      <c r="G22" s="22">
        <v>12</v>
      </c>
      <c r="H22" s="23">
        <f>F22*G22</f>
        <v>1440</v>
      </c>
      <c r="I22" s="25">
        <f>H22*E22*C22/1000</f>
        <v>0.24</v>
      </c>
      <c r="J22" s="25"/>
      <c r="K22" s="25"/>
      <c r="L22" s="25"/>
    </row>
    <row r="23" spans="1:12" x14ac:dyDescent="0.2">
      <c r="A23" s="20"/>
      <c r="B23" s="20" t="s">
        <v>38</v>
      </c>
      <c r="C23" s="21">
        <v>5</v>
      </c>
      <c r="D23" s="21">
        <v>180</v>
      </c>
      <c r="E23" s="22">
        <f>D23/60</f>
        <v>3</v>
      </c>
      <c r="F23" s="21">
        <v>120</v>
      </c>
      <c r="G23" s="22">
        <v>0.42</v>
      </c>
      <c r="H23" s="23">
        <f>F23*G23</f>
        <v>50.4</v>
      </c>
      <c r="I23" s="25">
        <f>H23*E23*C23/1000</f>
        <v>0.75600000000000001</v>
      </c>
      <c r="J23" s="25"/>
      <c r="K23" s="25"/>
      <c r="L23" s="25"/>
    </row>
    <row r="24" spans="1:12" x14ac:dyDescent="0.2">
      <c r="A24" s="20"/>
      <c r="B24" s="20" t="s">
        <v>37</v>
      </c>
      <c r="C24" s="21">
        <v>1</v>
      </c>
      <c r="D24" s="21">
        <v>480</v>
      </c>
      <c r="E24" s="22">
        <f>D24/60</f>
        <v>8</v>
      </c>
      <c r="F24" s="21">
        <v>120</v>
      </c>
      <c r="G24" s="22">
        <v>15</v>
      </c>
      <c r="H24" s="23">
        <f>F24*G24</f>
        <v>1800</v>
      </c>
      <c r="I24" s="25">
        <f>H24*E24*C24/1000</f>
        <v>14.4</v>
      </c>
      <c r="J24" s="25"/>
      <c r="K24" s="25"/>
      <c r="L24" s="25"/>
    </row>
    <row r="25" spans="1:12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5"/>
    </row>
    <row r="26" spans="1:12" x14ac:dyDescent="0.2">
      <c r="A26" s="19" t="s">
        <v>33</v>
      </c>
      <c r="B26" s="20" t="s">
        <v>5</v>
      </c>
      <c r="C26" s="21">
        <v>8</v>
      </c>
      <c r="D26" s="21">
        <v>180</v>
      </c>
      <c r="E26" s="22">
        <f t="shared" ref="E26:E30" si="7">D26/60</f>
        <v>3</v>
      </c>
      <c r="F26" s="21">
        <v>120</v>
      </c>
      <c r="G26" s="22">
        <v>2.5000000000000001E-2</v>
      </c>
      <c r="H26" s="23">
        <f t="shared" ref="H26:H30" si="8">F26*G26</f>
        <v>3</v>
      </c>
      <c r="I26" s="24"/>
      <c r="J26" s="24"/>
      <c r="K26" s="25">
        <f>H26*E26*C26/1000</f>
        <v>7.1999999999999995E-2</v>
      </c>
      <c r="L26" s="25"/>
    </row>
    <row r="27" spans="1:12" x14ac:dyDescent="0.2">
      <c r="A27" s="20"/>
      <c r="B27" s="20" t="s">
        <v>15</v>
      </c>
      <c r="C27" s="21">
        <v>1</v>
      </c>
      <c r="D27" s="21">
        <v>120</v>
      </c>
      <c r="E27" s="22">
        <f t="shared" si="7"/>
        <v>2</v>
      </c>
      <c r="F27" s="21">
        <v>120</v>
      </c>
      <c r="G27" s="22">
        <v>1.5</v>
      </c>
      <c r="H27" s="23">
        <f t="shared" si="8"/>
        <v>180</v>
      </c>
      <c r="I27" s="25"/>
      <c r="K27" s="25"/>
      <c r="L27" s="25">
        <f>H27*E27*C27/1000</f>
        <v>0.36</v>
      </c>
    </row>
    <row r="28" spans="1:12" x14ac:dyDescent="0.2">
      <c r="A28" s="20"/>
      <c r="B28" s="20" t="s">
        <v>16</v>
      </c>
      <c r="C28" s="21">
        <v>1</v>
      </c>
      <c r="D28" s="21">
        <v>1440</v>
      </c>
      <c r="E28" s="22">
        <f t="shared" si="7"/>
        <v>24</v>
      </c>
      <c r="F28" s="21">
        <v>120</v>
      </c>
      <c r="G28" s="22">
        <v>0.5</v>
      </c>
      <c r="H28" s="23">
        <f t="shared" si="8"/>
        <v>60</v>
      </c>
      <c r="J28" s="25"/>
      <c r="K28" s="25"/>
      <c r="L28" s="25">
        <f t="shared" ref="L28:L30" si="9">H28*E28*C28/1000</f>
        <v>1.44</v>
      </c>
    </row>
    <row r="29" spans="1:12" x14ac:dyDescent="0.2">
      <c r="A29" s="20"/>
      <c r="B29" s="20" t="s">
        <v>17</v>
      </c>
      <c r="C29" s="21">
        <v>1</v>
      </c>
      <c r="D29" s="21">
        <v>1440</v>
      </c>
      <c r="E29" s="22">
        <f t="shared" si="7"/>
        <v>24</v>
      </c>
      <c r="F29" s="21">
        <v>120</v>
      </c>
      <c r="G29" s="22">
        <v>0.75</v>
      </c>
      <c r="H29" s="23">
        <f t="shared" si="8"/>
        <v>90</v>
      </c>
      <c r="J29" s="25"/>
      <c r="K29" s="25"/>
      <c r="L29" s="25">
        <f t="shared" si="9"/>
        <v>2.16</v>
      </c>
    </row>
    <row r="30" spans="1:12" x14ac:dyDescent="0.2">
      <c r="A30" s="20"/>
      <c r="B30" s="20" t="s">
        <v>18</v>
      </c>
      <c r="C30" s="21">
        <v>4</v>
      </c>
      <c r="D30" s="21">
        <v>120</v>
      </c>
      <c r="E30" s="22">
        <f t="shared" si="7"/>
        <v>2</v>
      </c>
      <c r="F30" s="21">
        <v>120</v>
      </c>
      <c r="G30" s="22">
        <v>1</v>
      </c>
      <c r="H30" s="23">
        <f t="shared" si="8"/>
        <v>120</v>
      </c>
      <c r="J30" s="25"/>
      <c r="K30" s="25"/>
      <c r="L30" s="25">
        <f t="shared" si="9"/>
        <v>0.96</v>
      </c>
    </row>
    <row r="31" spans="1:12" x14ac:dyDescent="0.2">
      <c r="A31" s="20"/>
      <c r="B31" s="20"/>
      <c r="C31" s="21"/>
      <c r="D31" s="21"/>
      <c r="E31" s="22"/>
      <c r="F31" s="21"/>
      <c r="G31" s="22"/>
      <c r="H31" s="23"/>
      <c r="I31" s="25"/>
      <c r="J31" s="25"/>
      <c r="K31" s="25"/>
      <c r="L31" s="25"/>
    </row>
    <row r="32" spans="1:12" x14ac:dyDescent="0.2">
      <c r="A32" s="19" t="s">
        <v>54</v>
      </c>
      <c r="B32" s="20" t="s">
        <v>11</v>
      </c>
      <c r="C32" s="21">
        <v>1</v>
      </c>
      <c r="D32" s="21">
        <v>90</v>
      </c>
      <c r="E32" s="22">
        <f>D32/60</f>
        <v>1.5</v>
      </c>
      <c r="F32" s="21">
        <v>120</v>
      </c>
      <c r="G32" s="22">
        <v>0.10830000000000001</v>
      </c>
      <c r="H32" s="23">
        <f>F32*G32</f>
        <v>12.996</v>
      </c>
      <c r="I32" s="24"/>
      <c r="J32" s="24"/>
      <c r="K32" s="25">
        <f>H32*E32*C32/1000</f>
        <v>1.9494000000000001E-2</v>
      </c>
      <c r="L32" s="25"/>
    </row>
    <row r="33" spans="1:12" x14ac:dyDescent="0.2">
      <c r="A33" s="20"/>
      <c r="B33" s="20" t="s">
        <v>19</v>
      </c>
      <c r="C33" s="21">
        <v>8</v>
      </c>
      <c r="D33" s="21">
        <v>90</v>
      </c>
      <c r="E33" s="22">
        <f>D33/60</f>
        <v>1.5</v>
      </c>
      <c r="F33" s="21">
        <v>120</v>
      </c>
      <c r="G33" s="22">
        <v>0.5</v>
      </c>
      <c r="H33" s="23">
        <f>F33*G33</f>
        <v>60</v>
      </c>
      <c r="I33" s="24"/>
      <c r="J33" s="24"/>
      <c r="K33" s="25">
        <f>H33*E33*C33/1000</f>
        <v>0.72</v>
      </c>
      <c r="L33" s="25"/>
    </row>
    <row r="34" spans="1:12" x14ac:dyDescent="0.2">
      <c r="A34" s="20"/>
      <c r="B34" s="20" t="s">
        <v>34</v>
      </c>
      <c r="C34" s="21">
        <v>1</v>
      </c>
      <c r="D34" s="21">
        <v>1440</v>
      </c>
      <c r="E34" s="22">
        <f>D34/60</f>
        <v>24</v>
      </c>
      <c r="F34" s="21">
        <v>120</v>
      </c>
      <c r="G34" s="22">
        <v>0.15</v>
      </c>
      <c r="H34" s="23">
        <f>F34*G34</f>
        <v>18</v>
      </c>
      <c r="I34" s="25">
        <f>H34*E34*C34/1000</f>
        <v>0.432</v>
      </c>
      <c r="K34" s="25"/>
      <c r="L34" s="25"/>
    </row>
    <row r="35" spans="1:12" x14ac:dyDescent="0.2">
      <c r="A35" s="20"/>
      <c r="B35" s="20"/>
      <c r="C35" s="21"/>
      <c r="D35" s="21"/>
      <c r="E35" s="22"/>
      <c r="F35" s="21"/>
      <c r="G35" s="22"/>
      <c r="H35" s="23"/>
      <c r="I35" s="25"/>
      <c r="J35" s="25"/>
      <c r="K35" s="25"/>
      <c r="L35" s="25"/>
    </row>
    <row r="36" spans="1:12" x14ac:dyDescent="0.2">
      <c r="A36" s="19" t="s">
        <v>56</v>
      </c>
      <c r="B36" s="20" t="s">
        <v>11</v>
      </c>
      <c r="C36" s="21">
        <v>1</v>
      </c>
      <c r="D36" s="21">
        <v>30</v>
      </c>
      <c r="E36" s="22">
        <f>D36/60</f>
        <v>0.5</v>
      </c>
      <c r="F36" s="21">
        <v>120</v>
      </c>
      <c r="G36" s="22">
        <v>0.10830000000000001</v>
      </c>
      <c r="H36" s="23">
        <f>F36*G36</f>
        <v>12.996</v>
      </c>
      <c r="I36" s="24"/>
      <c r="J36" s="24"/>
      <c r="K36" s="25">
        <f>H36*E36*C36/1000</f>
        <v>6.4980000000000003E-3</v>
      </c>
      <c r="L36" s="25"/>
    </row>
    <row r="37" spans="1:12" x14ac:dyDescent="0.2">
      <c r="A37" s="20"/>
      <c r="B37" s="20" t="s">
        <v>19</v>
      </c>
      <c r="C37" s="21">
        <v>4</v>
      </c>
      <c r="D37" s="21">
        <v>30</v>
      </c>
      <c r="E37" s="22">
        <f>D37/60</f>
        <v>0.5</v>
      </c>
      <c r="F37" s="21">
        <v>120</v>
      </c>
      <c r="G37" s="22">
        <v>0.5</v>
      </c>
      <c r="H37" s="23">
        <f>F37*G37</f>
        <v>60</v>
      </c>
      <c r="I37" s="24"/>
      <c r="J37" s="24"/>
      <c r="K37" s="25">
        <f>H37*E37*C37/1000</f>
        <v>0.12</v>
      </c>
      <c r="L37" s="25"/>
    </row>
    <row r="38" spans="1:12" x14ac:dyDescent="0.2">
      <c r="A38" s="20"/>
      <c r="B38" s="20" t="s">
        <v>34</v>
      </c>
      <c r="C38" s="21">
        <v>1</v>
      </c>
      <c r="D38" s="21">
        <v>1440</v>
      </c>
      <c r="E38" s="22">
        <f>D38/60</f>
        <v>24</v>
      </c>
      <c r="F38" s="21">
        <v>120</v>
      </c>
      <c r="G38" s="22">
        <v>0.15</v>
      </c>
      <c r="H38" s="23">
        <f>F38*G38</f>
        <v>18</v>
      </c>
      <c r="I38" s="25">
        <f>H38*E38*C38/1000</f>
        <v>0.432</v>
      </c>
      <c r="K38" s="25"/>
      <c r="L38" s="25"/>
    </row>
    <row r="39" spans="1:12" x14ac:dyDescent="0.2">
      <c r="A39" s="20"/>
      <c r="B39" s="20"/>
      <c r="C39" s="21"/>
      <c r="D39" s="21"/>
      <c r="E39" s="22"/>
      <c r="F39" s="21"/>
      <c r="G39" s="22"/>
      <c r="H39" s="23"/>
      <c r="I39" s="25"/>
      <c r="J39" s="25"/>
      <c r="K39" s="25"/>
      <c r="L39" s="25"/>
    </row>
    <row r="40" spans="1:12" x14ac:dyDescent="0.2">
      <c r="A40" s="19" t="s">
        <v>55</v>
      </c>
      <c r="B40" s="20" t="s">
        <v>11</v>
      </c>
      <c r="C40" s="21">
        <v>1</v>
      </c>
      <c r="D40" s="21">
        <v>30</v>
      </c>
      <c r="E40" s="22">
        <f>D40/60</f>
        <v>0.5</v>
      </c>
      <c r="F40" s="21">
        <v>120</v>
      </c>
      <c r="G40" s="22">
        <v>0.10830000000000001</v>
      </c>
      <c r="H40" s="23">
        <f>F40*G40</f>
        <v>12.996</v>
      </c>
      <c r="I40" s="24"/>
      <c r="J40" s="24"/>
      <c r="K40" s="25">
        <f>H40*E40*C40/1000</f>
        <v>6.4980000000000003E-3</v>
      </c>
      <c r="L40" s="25"/>
    </row>
    <row r="41" spans="1:12" x14ac:dyDescent="0.2">
      <c r="A41" s="20"/>
      <c r="B41" s="20" t="s">
        <v>19</v>
      </c>
      <c r="C41" s="21">
        <v>2</v>
      </c>
      <c r="D41" s="21">
        <v>30</v>
      </c>
      <c r="E41" s="22">
        <f>D41/60</f>
        <v>0.5</v>
      </c>
      <c r="F41" s="21">
        <v>120</v>
      </c>
      <c r="G41" s="22">
        <v>0.5</v>
      </c>
      <c r="H41" s="23">
        <f>F41*G41</f>
        <v>60</v>
      </c>
      <c r="I41" s="24"/>
      <c r="J41" s="24"/>
      <c r="K41" s="25">
        <f>H41*E41*C41/1000</f>
        <v>0.06</v>
      </c>
      <c r="L41" s="25"/>
    </row>
    <row r="42" spans="1:12" x14ac:dyDescent="0.2">
      <c r="A42" s="20"/>
      <c r="B42" s="20" t="s">
        <v>34</v>
      </c>
      <c r="C42" s="21">
        <v>1</v>
      </c>
      <c r="D42" s="21">
        <v>30</v>
      </c>
      <c r="E42" s="22">
        <f>D42/60</f>
        <v>0.5</v>
      </c>
      <c r="F42" s="21">
        <v>120</v>
      </c>
      <c r="G42" s="22">
        <v>0.15</v>
      </c>
      <c r="H42" s="23">
        <f>F42*G42</f>
        <v>18</v>
      </c>
      <c r="I42" s="25">
        <f>H42*E42*C42/1000</f>
        <v>8.9999999999999993E-3</v>
      </c>
      <c r="K42" s="25"/>
      <c r="L42" s="25"/>
    </row>
    <row r="43" spans="1:12" x14ac:dyDescent="0.2">
      <c r="A43" s="20"/>
      <c r="B43" s="20"/>
      <c r="C43" s="21"/>
      <c r="D43" s="21"/>
      <c r="E43" s="22"/>
      <c r="F43" s="21"/>
      <c r="G43" s="22"/>
      <c r="H43" s="23"/>
      <c r="I43" s="25"/>
      <c r="J43" s="25"/>
      <c r="K43" s="25"/>
      <c r="L43" s="25"/>
    </row>
    <row r="44" spans="1:12" x14ac:dyDescent="0.2">
      <c r="A44" s="19" t="s">
        <v>51</v>
      </c>
      <c r="B44" s="20" t="s">
        <v>40</v>
      </c>
      <c r="C44" s="21">
        <v>3</v>
      </c>
      <c r="D44" s="21">
        <v>30</v>
      </c>
      <c r="E44" s="22">
        <f>D44/60</f>
        <v>0.5</v>
      </c>
      <c r="F44" s="21">
        <v>120</v>
      </c>
      <c r="G44" s="22">
        <v>2.5000000000000001E-2</v>
      </c>
      <c r="H44" s="23">
        <f>F44*G44</f>
        <v>3</v>
      </c>
      <c r="I44" s="24"/>
      <c r="J44" s="24"/>
      <c r="K44" s="25">
        <f>H44*E44*C44/1000</f>
        <v>4.4999999999999997E-3</v>
      </c>
      <c r="L44" s="25"/>
    </row>
    <row r="45" spans="1:12" x14ac:dyDescent="0.2">
      <c r="A45" s="20"/>
      <c r="B45" s="20" t="s">
        <v>21</v>
      </c>
      <c r="C45" s="21">
        <v>2</v>
      </c>
      <c r="D45" s="21">
        <v>60</v>
      </c>
      <c r="E45" s="22">
        <f>D45/60</f>
        <v>1</v>
      </c>
      <c r="F45" s="21">
        <v>120</v>
      </c>
      <c r="G45" s="22">
        <v>0.05</v>
      </c>
      <c r="H45" s="23">
        <f>F45*G45</f>
        <v>6</v>
      </c>
      <c r="I45" s="24"/>
      <c r="J45" s="24"/>
      <c r="K45" s="25">
        <f>H45*E45*C45/1000</f>
        <v>1.2E-2</v>
      </c>
      <c r="L45" s="25"/>
    </row>
    <row r="46" spans="1:12" x14ac:dyDescent="0.2">
      <c r="A46" s="20"/>
      <c r="B46" s="20" t="s">
        <v>41</v>
      </c>
      <c r="C46" s="21">
        <v>1</v>
      </c>
      <c r="D46" s="21">
        <v>1440</v>
      </c>
      <c r="E46" s="22">
        <f>D46/60</f>
        <v>24</v>
      </c>
      <c r="F46" s="21">
        <v>120</v>
      </c>
      <c r="G46" s="22">
        <v>0.01</v>
      </c>
      <c r="H46" s="23">
        <f>F46*G46</f>
        <v>1.2</v>
      </c>
      <c r="I46" s="24"/>
      <c r="J46" s="24"/>
      <c r="K46" s="25"/>
      <c r="L46" s="25">
        <f>H46*E46*C46/1000</f>
        <v>2.8799999999999996E-2</v>
      </c>
    </row>
    <row r="47" spans="1:12" x14ac:dyDescent="0.2">
      <c r="A47" s="20"/>
      <c r="B47" s="20" t="s">
        <v>22</v>
      </c>
      <c r="C47" s="21">
        <v>1</v>
      </c>
      <c r="D47" s="21">
        <v>60</v>
      </c>
      <c r="E47" s="22">
        <f>D47/60</f>
        <v>1</v>
      </c>
      <c r="F47" s="21">
        <v>120</v>
      </c>
      <c r="G47" s="27">
        <v>1.65</v>
      </c>
      <c r="H47" s="23">
        <f>F47*G47</f>
        <v>198</v>
      </c>
      <c r="I47" s="25"/>
      <c r="J47" s="25"/>
      <c r="K47" s="25"/>
      <c r="L47" s="25">
        <f>H47*E47*C47/1000</f>
        <v>0.19800000000000001</v>
      </c>
    </row>
    <row r="48" spans="1:12" x14ac:dyDescent="0.2">
      <c r="A48" s="20"/>
      <c r="B48" s="20"/>
      <c r="C48" s="21"/>
      <c r="D48" s="21"/>
      <c r="E48" s="22"/>
      <c r="F48" s="21"/>
      <c r="G48" s="22"/>
      <c r="H48" s="23"/>
      <c r="I48" s="25"/>
      <c r="J48" s="25"/>
      <c r="K48" s="25"/>
      <c r="L48" s="25"/>
    </row>
    <row r="49" spans="1:14" x14ac:dyDescent="0.2">
      <c r="A49" s="19" t="s">
        <v>52</v>
      </c>
      <c r="B49" s="20" t="s">
        <v>40</v>
      </c>
      <c r="C49" s="21">
        <v>3</v>
      </c>
      <c r="D49" s="21">
        <v>15</v>
      </c>
      <c r="E49" s="22">
        <f>D49/60</f>
        <v>0.25</v>
      </c>
      <c r="F49" s="21">
        <v>120</v>
      </c>
      <c r="G49" s="22">
        <v>2.5000000000000001E-2</v>
      </c>
      <c r="H49" s="23">
        <f>F49*G49</f>
        <v>3</v>
      </c>
      <c r="I49" s="24"/>
      <c r="J49" s="24"/>
      <c r="K49" s="25">
        <f>H49*E49*C49/1000</f>
        <v>2.2499999999999998E-3</v>
      </c>
      <c r="L49" s="25"/>
    </row>
    <row r="50" spans="1:14" x14ac:dyDescent="0.2">
      <c r="A50" s="20"/>
      <c r="B50" s="20" t="s">
        <v>21</v>
      </c>
      <c r="C50" s="21">
        <v>2</v>
      </c>
      <c r="D50" s="21">
        <v>90</v>
      </c>
      <c r="E50" s="22">
        <f>D50/60</f>
        <v>1.5</v>
      </c>
      <c r="F50" s="21">
        <v>120</v>
      </c>
      <c r="G50" s="22">
        <v>0.05</v>
      </c>
      <c r="H50" s="23">
        <f>F50*G50</f>
        <v>6</v>
      </c>
      <c r="I50" s="24"/>
      <c r="J50" s="24"/>
      <c r="K50" s="25">
        <f>H50*E50*C50/1000</f>
        <v>1.7999999999999999E-2</v>
      </c>
      <c r="L50" s="25"/>
    </row>
    <row r="51" spans="1:14" x14ac:dyDescent="0.2">
      <c r="A51" s="20"/>
      <c r="B51" s="20" t="s">
        <v>41</v>
      </c>
      <c r="C51" s="21">
        <v>1</v>
      </c>
      <c r="D51" s="21">
        <v>1440</v>
      </c>
      <c r="E51" s="22">
        <f>D51/60</f>
        <v>24</v>
      </c>
      <c r="F51" s="21">
        <v>120</v>
      </c>
      <c r="G51" s="22">
        <v>0.01</v>
      </c>
      <c r="H51" s="23">
        <f>F51*G51</f>
        <v>1.2</v>
      </c>
      <c r="I51" s="24"/>
      <c r="J51" s="24"/>
      <c r="K51" s="25"/>
      <c r="L51" s="25">
        <f>H51*E51*C51/1000</f>
        <v>2.8799999999999996E-2</v>
      </c>
    </row>
    <row r="52" spans="1:14" x14ac:dyDescent="0.2">
      <c r="A52" s="20"/>
      <c r="B52" s="20" t="s">
        <v>58</v>
      </c>
      <c r="C52" s="21">
        <v>1</v>
      </c>
      <c r="D52" s="21">
        <v>120</v>
      </c>
      <c r="E52" s="22">
        <f>D52/60</f>
        <v>2</v>
      </c>
      <c r="F52" s="21">
        <v>120</v>
      </c>
      <c r="G52" s="27">
        <v>0.85</v>
      </c>
      <c r="H52" s="23">
        <f>F52*G52</f>
        <v>102</v>
      </c>
      <c r="I52" s="25"/>
      <c r="J52" s="25"/>
      <c r="K52" s="25"/>
      <c r="L52" s="25">
        <f>H52*E52*C52/1000</f>
        <v>0.20399999999999999</v>
      </c>
    </row>
    <row r="53" spans="1:14" x14ac:dyDescent="0.2">
      <c r="A53" s="20"/>
      <c r="B53" s="20"/>
      <c r="C53" s="21"/>
      <c r="D53" s="21"/>
      <c r="E53" s="22"/>
      <c r="F53" s="21"/>
      <c r="G53" s="22"/>
      <c r="H53" s="23"/>
      <c r="I53" s="25"/>
      <c r="J53" s="25"/>
      <c r="K53" s="25"/>
      <c r="L53" s="25"/>
    </row>
    <row r="54" spans="1:14" x14ac:dyDescent="0.2">
      <c r="A54" s="19" t="s">
        <v>53</v>
      </c>
      <c r="B54" s="20" t="s">
        <v>40</v>
      </c>
      <c r="C54" s="21">
        <v>3</v>
      </c>
      <c r="D54" s="21">
        <v>30</v>
      </c>
      <c r="E54" s="22">
        <f>D54/60</f>
        <v>0.5</v>
      </c>
      <c r="F54" s="21">
        <v>120</v>
      </c>
      <c r="G54" s="22">
        <v>2.5000000000000001E-2</v>
      </c>
      <c r="H54" s="23">
        <f>F54*G54</f>
        <v>3</v>
      </c>
      <c r="I54" s="24"/>
      <c r="J54" s="24"/>
      <c r="K54" s="25">
        <f>H54*E54*C54/1000</f>
        <v>4.4999999999999997E-3</v>
      </c>
      <c r="L54" s="25"/>
    </row>
    <row r="55" spans="1:14" x14ac:dyDescent="0.2">
      <c r="A55" s="20"/>
      <c r="B55" s="20" t="s">
        <v>21</v>
      </c>
      <c r="C55" s="21">
        <v>2</v>
      </c>
      <c r="D55" s="21">
        <v>60</v>
      </c>
      <c r="E55" s="22">
        <f>D55/60</f>
        <v>1</v>
      </c>
      <c r="F55" s="21">
        <v>120</v>
      </c>
      <c r="G55" s="22">
        <v>0.05</v>
      </c>
      <c r="H55" s="23">
        <f>F55*G55</f>
        <v>6</v>
      </c>
      <c r="I55" s="24"/>
      <c r="J55" s="24"/>
      <c r="K55" s="25">
        <f>H55*E55*C55/1000</f>
        <v>1.2E-2</v>
      </c>
      <c r="L55" s="25"/>
    </row>
    <row r="56" spans="1:14" x14ac:dyDescent="0.2">
      <c r="A56" s="20"/>
      <c r="B56" s="20" t="s">
        <v>41</v>
      </c>
      <c r="C56" s="21">
        <v>1</v>
      </c>
      <c r="D56" s="21">
        <v>1440</v>
      </c>
      <c r="E56" s="22">
        <f>D56/60</f>
        <v>24</v>
      </c>
      <c r="F56" s="21">
        <v>120</v>
      </c>
      <c r="G56" s="22">
        <v>0.01</v>
      </c>
      <c r="H56" s="23">
        <f>F56*G56</f>
        <v>1.2</v>
      </c>
      <c r="I56" s="24"/>
      <c r="J56" s="24"/>
      <c r="K56" s="25"/>
      <c r="L56" s="25">
        <f>H56*E56*C56/1000</f>
        <v>2.8799999999999996E-2</v>
      </c>
    </row>
    <row r="57" spans="1:14" x14ac:dyDescent="0.2">
      <c r="A57" s="20"/>
      <c r="B57" s="20" t="s">
        <v>22</v>
      </c>
      <c r="C57" s="21">
        <v>1</v>
      </c>
      <c r="D57" s="21">
        <v>60</v>
      </c>
      <c r="E57" s="22">
        <f>D57/60</f>
        <v>1</v>
      </c>
      <c r="F57" s="21">
        <v>120</v>
      </c>
      <c r="G57" s="27">
        <v>1.65</v>
      </c>
      <c r="H57" s="23">
        <f>F57*G57</f>
        <v>198</v>
      </c>
      <c r="I57" s="25"/>
      <c r="J57" s="25"/>
      <c r="K57" s="25"/>
      <c r="L57" s="25">
        <f>H57*E57*C57/1000</f>
        <v>0.19800000000000001</v>
      </c>
    </row>
    <row r="58" spans="1:14" x14ac:dyDescent="0.2">
      <c r="A58" s="20"/>
      <c r="B58" s="20"/>
      <c r="C58" s="21"/>
      <c r="D58" s="21"/>
      <c r="E58" s="22"/>
      <c r="F58" s="21"/>
      <c r="G58" s="27"/>
      <c r="H58" s="23"/>
      <c r="I58" s="25"/>
      <c r="J58" s="25"/>
      <c r="K58" s="25"/>
      <c r="L58" s="25"/>
    </row>
    <row r="59" spans="1:14" x14ac:dyDescent="0.2">
      <c r="A59" s="19" t="s">
        <v>23</v>
      </c>
      <c r="B59" s="20" t="s">
        <v>20</v>
      </c>
      <c r="C59" s="21">
        <v>4</v>
      </c>
      <c r="D59" s="21">
        <v>20</v>
      </c>
      <c r="E59" s="22">
        <f>D59/60</f>
        <v>0.33333333333333331</v>
      </c>
      <c r="F59" s="21">
        <v>120</v>
      </c>
      <c r="G59" s="22">
        <v>0.10830000000000001</v>
      </c>
      <c r="H59" s="23">
        <f>F59*G59</f>
        <v>12.996</v>
      </c>
      <c r="I59" s="24"/>
      <c r="J59" s="24"/>
      <c r="K59" s="25">
        <f>H59*E59*C59/1000</f>
        <v>1.7328E-2</v>
      </c>
      <c r="L59" s="25"/>
    </row>
    <row r="60" spans="1:14" x14ac:dyDescent="0.2">
      <c r="A60" s="24"/>
      <c r="B60" s="20" t="s">
        <v>24</v>
      </c>
      <c r="C60" s="21">
        <v>2</v>
      </c>
      <c r="D60" s="21">
        <v>3</v>
      </c>
      <c r="E60" s="22">
        <f>D60/60</f>
        <v>0.05</v>
      </c>
      <c r="F60" s="21">
        <v>120</v>
      </c>
      <c r="G60" s="22">
        <v>1.5</v>
      </c>
      <c r="H60" s="23">
        <f>F60*G60</f>
        <v>180</v>
      </c>
      <c r="I60" s="25"/>
      <c r="J60" s="25">
        <f>H60*E60*C60/1000</f>
        <v>1.7999999999999999E-2</v>
      </c>
      <c r="K60" s="25"/>
      <c r="L60" s="25"/>
    </row>
    <row r="61" spans="1:14" x14ac:dyDescent="0.2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1"/>
      <c r="N61" s="11"/>
    </row>
    <row r="62" spans="1:14" x14ac:dyDescent="0.2">
      <c r="A62" s="11"/>
      <c r="B62" s="11"/>
      <c r="C62" s="8"/>
      <c r="D62" s="8"/>
      <c r="E62" s="9"/>
      <c r="F62" s="8"/>
      <c r="G62" s="9"/>
      <c r="H62" s="13"/>
      <c r="I62" s="9"/>
      <c r="J62" s="9"/>
      <c r="K62" s="9"/>
      <c r="L62" s="9"/>
      <c r="M62" s="11"/>
      <c r="N62" s="11"/>
    </row>
    <row r="63" spans="1:14" x14ac:dyDescent="0.2">
      <c r="A63" s="11"/>
      <c r="B63" s="11"/>
      <c r="C63" s="8"/>
      <c r="D63" s="8"/>
      <c r="E63" s="9"/>
      <c r="F63" s="8"/>
      <c r="G63" s="9"/>
      <c r="H63" s="13"/>
      <c r="I63" s="11"/>
      <c r="J63" s="11"/>
      <c r="K63" s="11"/>
      <c r="L63" s="11"/>
      <c r="M63" s="11"/>
      <c r="N63" s="11"/>
    </row>
    <row r="64" spans="1:14" x14ac:dyDescent="0.2">
      <c r="A64" s="11"/>
      <c r="B64" s="11"/>
      <c r="C64" s="8"/>
      <c r="D64" s="8"/>
      <c r="E64" s="9"/>
      <c r="F64" s="8"/>
      <c r="G64" s="9"/>
      <c r="H64" s="13"/>
      <c r="I64" s="11"/>
      <c r="J64" s="11"/>
      <c r="K64" s="11"/>
      <c r="L64" s="11"/>
      <c r="M64" s="11"/>
      <c r="N64" s="11"/>
    </row>
    <row r="65" spans="1:14" x14ac:dyDescent="0.2">
      <c r="A65" s="11"/>
      <c r="B65" s="11"/>
      <c r="C65" s="8"/>
      <c r="D65" s="8"/>
      <c r="E65" s="9"/>
      <c r="F65" s="8"/>
      <c r="G65" s="9"/>
      <c r="H65" s="13"/>
      <c r="I65" s="12"/>
      <c r="J65" s="12"/>
      <c r="K65" s="12"/>
      <c r="L65" s="12"/>
      <c r="M65" s="11"/>
      <c r="N65" s="11"/>
    </row>
    <row r="66" spans="1:14" x14ac:dyDescent="0.2">
      <c r="A66" s="11"/>
      <c r="B66" s="11"/>
      <c r="C66" s="8"/>
      <c r="D66" s="8"/>
      <c r="E66" s="9"/>
      <c r="F66" s="8"/>
      <c r="G66" s="9"/>
      <c r="H66" s="13"/>
      <c r="I66" s="11"/>
      <c r="J66" s="11"/>
      <c r="K66" s="11"/>
      <c r="L66" s="11"/>
      <c r="M66" s="11"/>
      <c r="N66" s="11"/>
    </row>
    <row r="67" spans="1:14" x14ac:dyDescent="0.2">
      <c r="A67" s="11"/>
      <c r="B67" s="11"/>
      <c r="C67" s="8"/>
      <c r="D67" s="8"/>
      <c r="E67" s="9"/>
      <c r="F67" s="8"/>
      <c r="G67" s="9"/>
      <c r="H67" s="10"/>
    </row>
    <row r="152" spans="2:12" x14ac:dyDescent="0.2">
      <c r="B152" s="11"/>
      <c r="C152" s="8"/>
      <c r="D152" s="8"/>
      <c r="E152" s="9"/>
      <c r="F152" s="8"/>
      <c r="G152" s="9"/>
      <c r="H152" s="10"/>
      <c r="I152" s="12"/>
      <c r="J152" s="12"/>
      <c r="K152" s="12"/>
      <c r="L152" s="12"/>
    </row>
    <row r="153" spans="2:12" x14ac:dyDescent="0.2">
      <c r="B153" s="11"/>
      <c r="C153" s="8"/>
      <c r="D153" s="8"/>
      <c r="E153" s="9"/>
      <c r="F153" s="8"/>
      <c r="G153" s="9"/>
      <c r="H153" s="10"/>
      <c r="I153" s="12"/>
      <c r="J153" s="12"/>
      <c r="K153" s="12"/>
      <c r="L153" s="12"/>
    </row>
    <row r="154" spans="2:12" x14ac:dyDescent="0.2">
      <c r="B154" s="11"/>
      <c r="C154" s="8"/>
      <c r="D154" s="8"/>
      <c r="E154" s="9"/>
      <c r="F154" s="8"/>
      <c r="G154" s="8"/>
      <c r="H154" s="9"/>
      <c r="I154" s="12"/>
      <c r="J154" s="12"/>
      <c r="K154" s="12"/>
      <c r="L154" s="12"/>
    </row>
    <row r="155" spans="2:12" x14ac:dyDescent="0.2">
      <c r="B155" s="11"/>
      <c r="C155" s="8"/>
      <c r="D155" s="8"/>
      <c r="E155" s="8"/>
      <c r="F155" s="8"/>
      <c r="G155" s="8"/>
      <c r="H155" s="9"/>
      <c r="I155" s="12"/>
      <c r="J155" s="12"/>
      <c r="K155" s="12"/>
      <c r="L155" s="12"/>
    </row>
  </sheetData>
  <sheetProtection selectLockedCells="1" selectUnlockedCells="1"/>
  <mergeCells count="1">
    <mergeCell ref="A4:L6"/>
  </mergeCells>
  <conditionalFormatting sqref="I24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47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61:K65563 K9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7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9:L65563 I25:I27 I31:I33 I9:I17 I48 L9:L26 I19:I23 L31:L35 L48 I35 I59:I65563 I44:I46 L44:L45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9:J65563 J9:J17 J48 J19:J26 J28:J33 J35 I34 L27:L30 J44:J46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9:K60 K10:K35 K44:K48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6:L4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2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1:L52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7:I58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7:J58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4:L55 I54:I56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4:J56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4:K5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6:L58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49:L50 I53 L53 I49:I51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9:J51 J53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49:K53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:L6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6:J37 J39 I38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6:K3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:E60">
    <cfRule type="colorScale" priority="2">
      <colorScale>
        <cfvo type="min"/>
        <cfvo type="max"/>
        <color rgb="FFFCFCFF"/>
        <color rgb="FFF8696B"/>
      </colorScale>
    </cfRule>
  </conditionalFormatting>
  <conditionalFormatting sqref="H10:H60">
    <cfRule type="colorScale" priority="1">
      <colorScale>
        <cfvo type="min"/>
        <cfvo type="max"/>
        <color rgb="FFFCFCFF"/>
        <color rgb="FFF8696B"/>
      </colorScale>
    </cfRule>
  </conditionalFormatting>
  <conditionalFormatting sqref="I10:I6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J6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:K6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8749999999999998" right="0.78749999999999998" top="1.0249999999999999" bottom="1.0249999999999999" header="0.78749999999999998" footer="0.78749999999999998"/>
  <pageSetup orientation="portrait" useFirstPageNumber="1" horizontalDpi="300" verticalDpi="300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orientation="portrait" horizontalDpi="300" verticalDpi="300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Anderson</dc:creator>
  <cp:lastModifiedBy>Windows User</cp:lastModifiedBy>
  <dcterms:created xsi:type="dcterms:W3CDTF">2018-09-13T17:52:23Z</dcterms:created>
  <dcterms:modified xsi:type="dcterms:W3CDTF">2019-05-23T20:46:34Z</dcterms:modified>
</cp:coreProperties>
</file>